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k\Desktop\"/>
    </mc:Choice>
  </mc:AlternateContent>
  <workbookProtection workbookAlgorithmName="SHA-512" workbookHashValue="g0M4N1+MoBxPQDD4VjOqPQHrDfG6OgBAH55w2jNUaTsuoSkb/3x10niKCj5FzBt0n3g4MZYGQPdXT9ZvmbUOCA==" workbookSaltValue="tiGCcc4MebWw9aJIhMnpZw==" workbookSpinCount="100000" lockStructure="1"/>
  <bookViews>
    <workbookView xWindow="0" yWindow="0" windowWidth="25200" windowHeight="11985"/>
  </bookViews>
  <sheets>
    <sheet name="Calculato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5" i="1" l="1"/>
  <c r="G17" i="1" s="1"/>
  <c r="G28" i="1" l="1"/>
  <c r="G26" i="1"/>
  <c r="G27" i="1"/>
  <c r="G31" i="1" s="1"/>
  <c r="G23" i="1"/>
  <c r="G22" i="1"/>
  <c r="G21" i="1"/>
  <c r="G36" i="1" l="1"/>
  <c r="G37" i="1"/>
  <c r="G33" i="1"/>
  <c r="I33" i="1" s="1"/>
  <c r="G32" i="1"/>
  <c r="I32" i="1" s="1"/>
  <c r="G38" i="1"/>
  <c r="I38" i="1"/>
  <c r="H38" i="1"/>
  <c r="H31" i="1"/>
  <c r="I31" i="1"/>
  <c r="H37" i="1"/>
  <c r="I37" i="1"/>
  <c r="I36" i="1"/>
  <c r="H36" i="1"/>
  <c r="H33" i="1" l="1"/>
  <c r="H32" i="1"/>
</calcChain>
</file>

<file path=xl/sharedStrings.xml><?xml version="1.0" encoding="utf-8"?>
<sst xmlns="http://schemas.openxmlformats.org/spreadsheetml/2006/main" count="43" uniqueCount="27">
  <si>
    <t>THEORETICAL CALCULATOR  (USING 0.1 BAR LOSS PER M)</t>
  </si>
  <si>
    <t>NOTIONAL HEIGHT OF EACH FLOOR</t>
  </si>
  <si>
    <t>Meters</t>
  </si>
  <si>
    <t>HEIGHT OF LOBBY</t>
  </si>
  <si>
    <t>NUMBER OF FLOORS ABOVE LOBBY</t>
  </si>
  <si>
    <t>SB Nozzle Diameter (mm)</t>
  </si>
  <si>
    <t xml:space="preserve">  Millimeters</t>
  </si>
  <si>
    <t>Effective height</t>
  </si>
  <si>
    <t>Effective pressure loss through Head</t>
  </si>
  <si>
    <t>Resultant pressure at Outlet</t>
  </si>
  <si>
    <t>Flow rate (Mid Matic)</t>
  </si>
  <si>
    <t>Loss @ 400lpm</t>
  </si>
  <si>
    <t>Output  Bar</t>
  </si>
  <si>
    <t>Midmatic req 5 Bar</t>
  </si>
  <si>
    <t>1 length 45</t>
  </si>
  <si>
    <t>inlet pressure to flow</t>
  </si>
  <si>
    <t>2 length 45</t>
  </si>
  <si>
    <t>minimum 400 lpm</t>
  </si>
  <si>
    <t>3 length 45</t>
  </si>
  <si>
    <t>Output Bar</t>
  </si>
  <si>
    <t>1 length 51</t>
  </si>
  <si>
    <t>2 length 51</t>
  </si>
  <si>
    <t>3 length 51</t>
  </si>
  <si>
    <t>Flow rate (SB)</t>
  </si>
  <si>
    <t>Flow</t>
  </si>
  <si>
    <t>JR (N)</t>
  </si>
  <si>
    <t>BASE PUMP AT 10 BARS    400 l/m required at Branch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</si>
</sst>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0"/>
      <color theme="4" tint="-0.249977111117893"/>
      <name val="Arial"/>
    </font>
    <font>
      <sz val="10"/>
      <color theme="4" tint="-0.249977111117893"/>
      <name val="Arial"/>
      <family val="2"/>
    </font>
    <font>
      <b/>
      <sz val="11"/>
      <color theme="8" tint="-0.499984740745262"/>
      <name val="Calibri"/>
      <family val="2"/>
      <scheme val="minor"/>
    </font>
    <font>
      <sz val="10"/>
      <color theme="8" tint="-0.499984740745262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Protection="1"/>
    <xf numFmtId="0" fontId="0" fillId="3" borderId="1" xfId="0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Alignment="1" applyProtection="1"/>
    <xf numFmtId="0" fontId="0" fillId="2" borderId="3" xfId="0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/>
    <xf numFmtId="0" fontId="5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164" fontId="7" fillId="2" borderId="3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Alignment="1" applyProtection="1">
      <alignment horizontal="center"/>
    </xf>
    <xf numFmtId="0" fontId="9" fillId="2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workbookViewId="0">
      <selection activeCell="G5" sqref="G5"/>
    </sheetView>
  </sheetViews>
  <sheetFormatPr defaultRowHeight="12.75" x14ac:dyDescent="0.2"/>
  <cols>
    <col min="1" max="1" width="5.28515625" customWidth="1"/>
    <col min="7" max="9" width="9.140625" style="2"/>
  </cols>
  <sheetData>
    <row r="2" spans="1:10" x14ac:dyDescent="0.2">
      <c r="C2" s="1" t="s">
        <v>0</v>
      </c>
    </row>
    <row r="3" spans="1:10" x14ac:dyDescent="0.2">
      <c r="C3" s="1" t="s">
        <v>26</v>
      </c>
    </row>
    <row r="4" spans="1:10" ht="13.5" thickBot="1" x14ac:dyDescent="0.25">
      <c r="A4" s="3"/>
      <c r="B4" s="3"/>
      <c r="C4" s="3"/>
      <c r="D4" s="3"/>
      <c r="E4" s="3"/>
      <c r="F4" s="3"/>
      <c r="G4" s="4"/>
      <c r="H4" s="4"/>
      <c r="I4" s="4"/>
      <c r="J4" s="3"/>
    </row>
    <row r="5" spans="1:10" ht="14.25" thickTop="1" thickBot="1" x14ac:dyDescent="0.25">
      <c r="A5" s="3"/>
      <c r="B5" s="5" t="s">
        <v>1</v>
      </c>
      <c r="C5" s="5"/>
      <c r="D5" s="5"/>
      <c r="E5" s="5"/>
      <c r="F5" s="5"/>
      <c r="G5" s="6">
        <v>2</v>
      </c>
      <c r="H5" s="7" t="s">
        <v>2</v>
      </c>
      <c r="I5" s="8"/>
      <c r="J5" s="5"/>
    </row>
    <row r="6" spans="1:10" ht="14.25" thickTop="1" thickBot="1" x14ac:dyDescent="0.25">
      <c r="A6" s="3"/>
      <c r="B6" s="5"/>
      <c r="C6" s="5"/>
      <c r="D6" s="5"/>
      <c r="E6" s="5"/>
      <c r="F6" s="5"/>
      <c r="G6" s="8"/>
      <c r="H6" s="8"/>
      <c r="I6" s="8"/>
      <c r="J6" s="5"/>
    </row>
    <row r="7" spans="1:10" ht="14.25" thickTop="1" thickBot="1" x14ac:dyDescent="0.25">
      <c r="A7" s="3"/>
      <c r="B7" s="5" t="s">
        <v>3</v>
      </c>
      <c r="C7" s="5"/>
      <c r="D7" s="5"/>
      <c r="E7" s="5"/>
      <c r="F7" s="5"/>
      <c r="G7" s="6">
        <v>3</v>
      </c>
      <c r="H7" s="7" t="s">
        <v>2</v>
      </c>
      <c r="I7" s="8"/>
      <c r="J7" s="5"/>
    </row>
    <row r="8" spans="1:10" ht="14.25" thickTop="1" thickBot="1" x14ac:dyDescent="0.25">
      <c r="A8" s="3"/>
      <c r="B8" s="5"/>
      <c r="C8" s="5"/>
      <c r="D8" s="5"/>
      <c r="E8" s="5"/>
      <c r="F8" s="5"/>
      <c r="G8" s="8"/>
      <c r="H8" s="8"/>
      <c r="I8" s="8"/>
      <c r="J8" s="5"/>
    </row>
    <row r="9" spans="1:10" ht="14.25" thickTop="1" thickBot="1" x14ac:dyDescent="0.25">
      <c r="A9" s="3"/>
      <c r="B9" s="5" t="s">
        <v>4</v>
      </c>
      <c r="C9" s="5"/>
      <c r="D9" s="5"/>
      <c r="E9" s="5"/>
      <c r="F9" s="5"/>
      <c r="G9" s="6">
        <v>10</v>
      </c>
      <c r="H9" s="8"/>
      <c r="I9" s="8"/>
      <c r="J9" s="5"/>
    </row>
    <row r="10" spans="1:10" ht="14.25" thickTop="1" thickBot="1" x14ac:dyDescent="0.25">
      <c r="A10" s="3"/>
      <c r="B10" s="5"/>
      <c r="C10" s="5"/>
      <c r="D10" s="5"/>
      <c r="E10" s="5"/>
      <c r="F10" s="5"/>
      <c r="G10" s="8"/>
      <c r="H10" s="8"/>
      <c r="I10" s="8"/>
      <c r="J10" s="5"/>
    </row>
    <row r="11" spans="1:10" ht="14.25" thickTop="1" thickBot="1" x14ac:dyDescent="0.25">
      <c r="A11" s="3"/>
      <c r="B11" s="5" t="s">
        <v>5</v>
      </c>
      <c r="C11" s="5"/>
      <c r="D11" s="5"/>
      <c r="E11" s="5"/>
      <c r="F11" s="5"/>
      <c r="G11" s="6">
        <v>11</v>
      </c>
      <c r="H11" s="7" t="s">
        <v>6</v>
      </c>
      <c r="I11" s="8"/>
      <c r="J11" s="5"/>
    </row>
    <row r="12" spans="1:10" ht="14.25" thickTop="1" thickBot="1" x14ac:dyDescent="0.25">
      <c r="A12" s="3"/>
      <c r="B12" s="5"/>
      <c r="C12" s="5"/>
      <c r="D12" s="5"/>
      <c r="E12" s="5"/>
      <c r="F12" s="5"/>
      <c r="G12" s="8"/>
      <c r="H12" s="8"/>
      <c r="I12" s="8"/>
      <c r="J12" s="5"/>
    </row>
    <row r="13" spans="1:10" ht="15.75" thickBot="1" x14ac:dyDescent="0.3">
      <c r="A13" s="3"/>
      <c r="B13" s="5" t="s">
        <v>7</v>
      </c>
      <c r="C13" s="5"/>
      <c r="D13" s="5"/>
      <c r="E13" s="5"/>
      <c r="F13" s="5"/>
      <c r="G13" s="9">
        <f>SUM((G9*G5)+G7)</f>
        <v>23</v>
      </c>
      <c r="H13" s="21"/>
      <c r="I13" s="8"/>
      <c r="J13" s="5"/>
    </row>
    <row r="14" spans="1:10" ht="15.75" thickBot="1" x14ac:dyDescent="0.3">
      <c r="A14" s="3"/>
      <c r="B14" s="5"/>
      <c r="C14" s="5"/>
      <c r="D14" s="5"/>
      <c r="E14" s="5"/>
      <c r="F14" s="5"/>
      <c r="G14" s="11"/>
      <c r="H14" s="11"/>
      <c r="I14" s="8"/>
      <c r="J14" s="5"/>
    </row>
    <row r="15" spans="1:10" ht="15.75" thickBot="1" x14ac:dyDescent="0.3">
      <c r="A15" s="3"/>
      <c r="B15" s="5" t="s">
        <v>8</v>
      </c>
      <c r="C15" s="5"/>
      <c r="D15" s="5"/>
      <c r="E15" s="5"/>
      <c r="F15" s="5"/>
      <c r="G15" s="9">
        <f>SUM(G13*0.1)</f>
        <v>2.3000000000000003</v>
      </c>
      <c r="H15" s="10"/>
      <c r="I15" s="8"/>
      <c r="J15" s="5"/>
    </row>
    <row r="16" spans="1:10" ht="15.75" thickBot="1" x14ac:dyDescent="0.3">
      <c r="A16" s="3"/>
      <c r="B16" s="5"/>
      <c r="C16" s="5"/>
      <c r="D16" s="5"/>
      <c r="E16" s="5"/>
      <c r="F16" s="5"/>
      <c r="G16" s="11"/>
      <c r="H16" s="11"/>
      <c r="I16" s="8"/>
      <c r="J16" s="5"/>
    </row>
    <row r="17" spans="1:10" ht="15.75" thickBot="1" x14ac:dyDescent="0.3">
      <c r="A17" s="3"/>
      <c r="B17" s="5" t="s">
        <v>9</v>
      </c>
      <c r="C17" s="5"/>
      <c r="D17" s="5"/>
      <c r="E17" s="5"/>
      <c r="F17" s="5"/>
      <c r="G17" s="9">
        <f>SUM(10-G15)</f>
        <v>7.6999999999999993</v>
      </c>
      <c r="H17" s="10"/>
      <c r="I17" s="8"/>
      <c r="J17" s="5"/>
    </row>
    <row r="18" spans="1:10" x14ac:dyDescent="0.2">
      <c r="A18" s="3"/>
      <c r="B18" s="5"/>
      <c r="C18" s="5"/>
      <c r="D18" s="5"/>
      <c r="E18" s="5"/>
      <c r="F18" s="5"/>
      <c r="G18" s="8"/>
      <c r="H18" s="8"/>
      <c r="I18" s="8"/>
      <c r="J18" s="5"/>
    </row>
    <row r="19" spans="1:10" x14ac:dyDescent="0.2">
      <c r="A19" s="3"/>
      <c r="B19" s="5"/>
      <c r="C19" s="5"/>
      <c r="D19" s="5"/>
      <c r="E19" s="5"/>
      <c r="F19" s="5"/>
      <c r="G19" s="8"/>
      <c r="H19" s="8"/>
      <c r="I19" s="8"/>
      <c r="J19" s="5"/>
    </row>
    <row r="20" spans="1:10" x14ac:dyDescent="0.2">
      <c r="A20" s="3"/>
      <c r="B20" s="5" t="s">
        <v>10</v>
      </c>
      <c r="C20" s="5"/>
      <c r="D20" s="5"/>
      <c r="E20" s="12" t="s">
        <v>11</v>
      </c>
      <c r="F20" s="5"/>
      <c r="G20" s="7" t="s">
        <v>12</v>
      </c>
      <c r="H20" s="13"/>
      <c r="I20" s="7" t="s">
        <v>13</v>
      </c>
      <c r="J20" s="5"/>
    </row>
    <row r="21" spans="1:10" ht="15" x14ac:dyDescent="0.25">
      <c r="A21" s="3"/>
      <c r="B21" s="5" t="s">
        <v>14</v>
      </c>
      <c r="C21" s="5"/>
      <c r="D21" s="5"/>
      <c r="E21" s="14">
        <v>1</v>
      </c>
      <c r="F21" s="5"/>
      <c r="G21" s="15">
        <f>SUM(G17-E21)</f>
        <v>6.6999999999999993</v>
      </c>
      <c r="H21" s="16"/>
      <c r="I21" s="7" t="s">
        <v>15</v>
      </c>
      <c r="J21" s="5"/>
    </row>
    <row r="22" spans="1:10" ht="15" x14ac:dyDescent="0.25">
      <c r="A22" s="3"/>
      <c r="B22" s="5" t="s">
        <v>16</v>
      </c>
      <c r="C22" s="5"/>
      <c r="D22" s="5"/>
      <c r="E22" s="14">
        <v>2</v>
      </c>
      <c r="F22" s="5"/>
      <c r="G22" s="15">
        <f>SUM(G17-E22)</f>
        <v>5.6999999999999993</v>
      </c>
      <c r="H22" s="10"/>
      <c r="I22" s="7" t="s">
        <v>17</v>
      </c>
      <c r="J22" s="5"/>
    </row>
    <row r="23" spans="1:10" ht="15" x14ac:dyDescent="0.25">
      <c r="A23" s="3"/>
      <c r="B23" s="5" t="s">
        <v>18</v>
      </c>
      <c r="C23" s="5"/>
      <c r="D23" s="5"/>
      <c r="E23" s="14">
        <v>3</v>
      </c>
      <c r="F23" s="5"/>
      <c r="G23" s="15">
        <f>SUM(G17-E23)</f>
        <v>4.6999999999999993</v>
      </c>
      <c r="H23" s="10"/>
      <c r="I23" s="8"/>
      <c r="J23" s="5"/>
    </row>
    <row r="24" spans="1:10" x14ac:dyDescent="0.2">
      <c r="A24" s="3"/>
      <c r="B24" s="5"/>
      <c r="C24" s="5"/>
      <c r="D24" s="5"/>
      <c r="E24" s="5"/>
      <c r="F24" s="5"/>
      <c r="G24" s="17"/>
      <c r="H24" s="8"/>
      <c r="I24" s="8"/>
      <c r="J24" s="5"/>
    </row>
    <row r="25" spans="1:10" x14ac:dyDescent="0.2">
      <c r="A25" s="3"/>
      <c r="B25" s="5" t="s">
        <v>10</v>
      </c>
      <c r="C25" s="5"/>
      <c r="D25" s="5"/>
      <c r="E25" s="12" t="s">
        <v>11</v>
      </c>
      <c r="F25" s="5"/>
      <c r="G25" s="18" t="s">
        <v>19</v>
      </c>
      <c r="H25" s="8"/>
      <c r="I25" s="8"/>
      <c r="J25" s="5"/>
    </row>
    <row r="26" spans="1:10" ht="15" x14ac:dyDescent="0.25">
      <c r="A26" s="3"/>
      <c r="B26" s="5" t="s">
        <v>20</v>
      </c>
      <c r="C26" s="5"/>
      <c r="D26" s="5"/>
      <c r="E26" s="14">
        <v>0.5</v>
      </c>
      <c r="F26" s="5"/>
      <c r="G26" s="15">
        <f>SUM(G17-E26)</f>
        <v>7.1999999999999993</v>
      </c>
      <c r="H26" s="10"/>
      <c r="I26" s="8"/>
      <c r="J26" s="5"/>
    </row>
    <row r="27" spans="1:10" ht="15" x14ac:dyDescent="0.25">
      <c r="A27" s="3"/>
      <c r="B27" s="5" t="s">
        <v>21</v>
      </c>
      <c r="C27" s="5"/>
      <c r="D27" s="5"/>
      <c r="E27" s="14">
        <v>1</v>
      </c>
      <c r="F27" s="5"/>
      <c r="G27" s="15">
        <f>SUM(G17-E27)</f>
        <v>6.6999999999999993</v>
      </c>
      <c r="H27" s="10"/>
      <c r="I27" s="8"/>
      <c r="J27" s="5"/>
    </row>
    <row r="28" spans="1:10" ht="15" x14ac:dyDescent="0.25">
      <c r="A28" s="3"/>
      <c r="B28" s="5" t="s">
        <v>22</v>
      </c>
      <c r="C28" s="5"/>
      <c r="D28" s="5"/>
      <c r="E28" s="14">
        <v>1.5</v>
      </c>
      <c r="F28" s="5"/>
      <c r="G28" s="15">
        <f>SUM(G17-E28)</f>
        <v>6.1999999999999993</v>
      </c>
      <c r="H28" s="10"/>
      <c r="I28" s="8"/>
      <c r="J28" s="5"/>
    </row>
    <row r="29" spans="1:10" x14ac:dyDescent="0.2">
      <c r="A29" s="3"/>
      <c r="B29" s="5"/>
      <c r="C29" s="5"/>
      <c r="D29" s="5"/>
      <c r="E29" s="5"/>
      <c r="F29" s="5"/>
      <c r="G29" s="17"/>
      <c r="H29" s="8"/>
      <c r="I29" s="8"/>
      <c r="J29" s="5"/>
    </row>
    <row r="30" spans="1:10" x14ac:dyDescent="0.2">
      <c r="A30" s="3"/>
      <c r="B30" s="5" t="s">
        <v>23</v>
      </c>
      <c r="C30" s="5"/>
      <c r="D30" s="5"/>
      <c r="E30" s="12" t="s">
        <v>11</v>
      </c>
      <c r="F30" s="5"/>
      <c r="G30" s="18" t="s">
        <v>19</v>
      </c>
      <c r="H30" s="8" t="s">
        <v>24</v>
      </c>
      <c r="I30" s="7" t="s">
        <v>25</v>
      </c>
      <c r="J30" s="5"/>
    </row>
    <row r="31" spans="1:10" ht="15" x14ac:dyDescent="0.25">
      <c r="A31" s="3"/>
      <c r="B31" s="5" t="s">
        <v>14</v>
      </c>
      <c r="C31" s="5"/>
      <c r="D31" s="5"/>
      <c r="E31" s="14">
        <v>1</v>
      </c>
      <c r="F31" s="5"/>
      <c r="G31" s="15">
        <f>SUM(G27-E31)</f>
        <v>5.6999999999999993</v>
      </c>
      <c r="H31" s="19">
        <f>SUM(0.667*G11*G11*(SQRT(G31)))</f>
        <v>192.68532154603787</v>
      </c>
      <c r="I31" s="19">
        <f>SUM(0.157*G31*G11*G11)</f>
        <v>108.2829</v>
      </c>
      <c r="J31" s="5"/>
    </row>
    <row r="32" spans="1:10" ht="15" x14ac:dyDescent="0.25">
      <c r="A32" s="3"/>
      <c r="B32" s="5" t="s">
        <v>16</v>
      </c>
      <c r="C32" s="5"/>
      <c r="D32" s="5"/>
      <c r="E32" s="14">
        <v>2</v>
      </c>
      <c r="F32" s="5"/>
      <c r="G32" s="15">
        <f>SUM(G27-E32)</f>
        <v>4.6999999999999993</v>
      </c>
      <c r="H32" s="19">
        <f>SUM(0.667*G11*G11*(SQRT(G32)))</f>
        <v>174.96860658501001</v>
      </c>
      <c r="I32" s="19">
        <f>SUM(0.157*G32*G11*G11)</f>
        <v>89.285899999999998</v>
      </c>
      <c r="J32" s="5"/>
    </row>
    <row r="33" spans="1:10" ht="15" x14ac:dyDescent="0.25">
      <c r="A33" s="3"/>
      <c r="B33" s="5" t="s">
        <v>18</v>
      </c>
      <c r="C33" s="5"/>
      <c r="D33" s="5"/>
      <c r="E33" s="14">
        <v>3</v>
      </c>
      <c r="F33" s="5"/>
      <c r="G33" s="15">
        <f>SUM(G27-E33)</f>
        <v>3.6999999999999993</v>
      </c>
      <c r="H33" s="19">
        <f>IF(G33&lt;0.001,0,SUM(0.667*G11*G11*(SQRT(G33))))</f>
        <v>155.24301414653092</v>
      </c>
      <c r="I33" s="19">
        <f>SUM(0.157*G33*G11*G11)</f>
        <v>70.288899999999984</v>
      </c>
      <c r="J33" s="5"/>
    </row>
    <row r="34" spans="1:10" x14ac:dyDescent="0.2">
      <c r="A34" s="3"/>
      <c r="B34" s="5"/>
      <c r="C34" s="5"/>
      <c r="D34" s="5"/>
      <c r="E34" s="5"/>
      <c r="F34" s="5"/>
      <c r="G34" s="17"/>
      <c r="H34" s="20"/>
      <c r="I34" s="20"/>
      <c r="J34" s="5"/>
    </row>
    <row r="35" spans="1:10" x14ac:dyDescent="0.2">
      <c r="A35" s="3"/>
      <c r="B35" s="5" t="s">
        <v>23</v>
      </c>
      <c r="C35" s="5"/>
      <c r="D35" s="5"/>
      <c r="E35" s="12" t="s">
        <v>11</v>
      </c>
      <c r="F35" s="5"/>
      <c r="G35" s="18" t="s">
        <v>19</v>
      </c>
      <c r="H35" s="20" t="s">
        <v>24</v>
      </c>
      <c r="I35" s="20" t="s">
        <v>25</v>
      </c>
      <c r="J35" s="5"/>
    </row>
    <row r="36" spans="1:10" ht="15" x14ac:dyDescent="0.25">
      <c r="A36" s="3"/>
      <c r="B36" s="5" t="s">
        <v>20</v>
      </c>
      <c r="C36" s="5"/>
      <c r="D36" s="5"/>
      <c r="E36" s="14">
        <v>0.5</v>
      </c>
      <c r="F36" s="5"/>
      <c r="G36" s="15">
        <f>SUM(G27-E36)</f>
        <v>6.1999999999999993</v>
      </c>
      <c r="H36" s="19">
        <f>SUM(0.667*G11*G11*(SQRT(G36)))</f>
        <v>200.95880937097533</v>
      </c>
      <c r="I36" s="19">
        <f>SUM(0.157*G36*G11*G11)</f>
        <v>117.78139999999999</v>
      </c>
      <c r="J36" s="5"/>
    </row>
    <row r="37" spans="1:10" ht="15" x14ac:dyDescent="0.25">
      <c r="A37" s="3"/>
      <c r="B37" s="5" t="s">
        <v>21</v>
      </c>
      <c r="C37" s="5"/>
      <c r="D37" s="5"/>
      <c r="E37" s="14">
        <v>1</v>
      </c>
      <c r="F37" s="5"/>
      <c r="G37" s="15">
        <f>SUM(G27-E37)</f>
        <v>5.6999999999999993</v>
      </c>
      <c r="H37" s="19">
        <f>SUM(0.667*G11*G11*(SQRT(G37)))</f>
        <v>192.68532154603787</v>
      </c>
      <c r="I37" s="19">
        <f>SUM(0.157*G37*G11*G11)</f>
        <v>108.2829</v>
      </c>
      <c r="J37" s="5"/>
    </row>
    <row r="38" spans="1:10" ht="15" x14ac:dyDescent="0.25">
      <c r="A38" s="3"/>
      <c r="B38" s="5" t="s">
        <v>22</v>
      </c>
      <c r="C38" s="5"/>
      <c r="D38" s="5"/>
      <c r="E38" s="14">
        <v>1.5</v>
      </c>
      <c r="F38" s="5"/>
      <c r="G38" s="15">
        <f>SUM(G27-E38)</f>
        <v>5.1999999999999993</v>
      </c>
      <c r="H38" s="19">
        <f>SUM(0.667*G11*G11*(SQRT(G38)))</f>
        <v>184.04027606695226</v>
      </c>
      <c r="I38" s="19">
        <f>SUM(0.157*G38*G11*G11)</f>
        <v>98.784399999999991</v>
      </c>
      <c r="J38" s="5"/>
    </row>
    <row r="39" spans="1:10" x14ac:dyDescent="0.2">
      <c r="A39" s="3"/>
      <c r="B39" s="5"/>
      <c r="C39" s="5"/>
      <c r="D39" s="5"/>
      <c r="E39" s="5"/>
      <c r="F39" s="5"/>
      <c r="G39" s="8"/>
      <c r="H39" s="8"/>
      <c r="I39" s="8"/>
      <c r="J39" s="5"/>
    </row>
  </sheetData>
  <sheetProtection algorithmName="SHA-512" hashValue="1ypX1Kw0VHiSRXNTAk+neh/vdb2RPfdCVYkmfvd0eBOQmBOaEL50MRHgTSGWycnqUxYynWK0Vw+BlvzuhFaLSg==" saltValue="kXvfB4fWWewfp6NqNruPTg==" spinCount="100000" sheet="1" objects="1" scenarios="1" selectLockedCells="1"/>
  <conditionalFormatting sqref="O23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31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H21">
    <cfRule type="iconSet" priority="6">
      <iconSet iconSet="3TrafficLights2">
        <cfvo type="percent" val="0"/>
        <cfvo type="num" val="0"/>
        <cfvo type="num" val="5"/>
      </iconSet>
    </cfRule>
  </conditionalFormatting>
  <conditionalFormatting sqref="O25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G21:G23 G26:G28">
    <cfRule type="cellIs" dxfId="3" priority="4" stopIfTrue="1" operator="greaterThan">
      <formula>5</formula>
    </cfRule>
  </conditionalFormatting>
  <conditionalFormatting sqref="G21:G23 G26:G28">
    <cfRule type="cellIs" dxfId="2" priority="3" stopIfTrue="1" operator="lessThan">
      <formula>5</formula>
    </cfRule>
  </conditionalFormatting>
  <conditionalFormatting sqref="H31:H33 H36:H38">
    <cfRule type="cellIs" dxfId="1" priority="2" stopIfTrue="1" operator="greaterThan">
      <formula>400</formula>
    </cfRule>
  </conditionalFormatting>
  <conditionalFormatting sqref="H31:H33 H36:H38">
    <cfRule type="cellIs" dxfId="0" priority="1" stopIfTrue="1" operator="lessThan">
      <formula>400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Fishlock</dc:creator>
  <cp:lastModifiedBy>Mark Fishlock</cp:lastModifiedBy>
  <dcterms:created xsi:type="dcterms:W3CDTF">2013-01-21T12:59:30Z</dcterms:created>
  <dcterms:modified xsi:type="dcterms:W3CDTF">2013-02-19T09:10:15Z</dcterms:modified>
</cp:coreProperties>
</file>